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345"/>
  </bookViews>
  <sheets>
    <sheet name="Pola-R-CHP1コース目" sheetId="2" r:id="rId1"/>
    <sheet name="Sheet1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H15" i="2"/>
  <c r="H13" i="2"/>
  <c r="F13" i="2"/>
  <c r="C4" i="2"/>
  <c r="F15" i="2" s="1"/>
  <c r="F16" i="2" l="1"/>
</calcChain>
</file>

<file path=xl/sharedStrings.xml><?xml version="1.0" encoding="utf-8"?>
<sst xmlns="http://schemas.openxmlformats.org/spreadsheetml/2006/main" count="74" uniqueCount="51">
  <si>
    <t>身長cm</t>
  </si>
  <si>
    <t>体重kg</t>
  </si>
  <si>
    <t>BSA</t>
  </si>
  <si>
    <t>デュポア式</t>
  </si>
  <si>
    <t>びまん性大細胞型B細胞リンパ腫</t>
    <rPh sb="3" eb="4">
      <t>セイ</t>
    </rPh>
    <rPh sb="4" eb="8">
      <t>ダイサイボウガタ</t>
    </rPh>
    <rPh sb="9" eb="11">
      <t>サイボウ</t>
    </rPh>
    <rPh sb="14" eb="15">
      <t>シュ</t>
    </rPh>
    <phoneticPr fontId="5"/>
  </si>
  <si>
    <t>投与方法</t>
    <rPh sb="0" eb="2">
      <t>トウヨ</t>
    </rPh>
    <rPh sb="2" eb="4">
      <t>ホウホウ</t>
    </rPh>
    <phoneticPr fontId="4"/>
  </si>
  <si>
    <t>時間</t>
    <rPh sb="0" eb="2">
      <t>ジカン</t>
    </rPh>
    <phoneticPr fontId="4"/>
  </si>
  <si>
    <t>薬剤名</t>
    <rPh sb="0" eb="2">
      <t>ヤクザイ</t>
    </rPh>
    <rPh sb="2" eb="3">
      <t>メイ</t>
    </rPh>
    <phoneticPr fontId="4"/>
  </si>
  <si>
    <t>調製濃度mg/mL</t>
  </si>
  <si>
    <t>投与量mg
(参考値）</t>
  </si>
  <si>
    <t>投与量mg
(入力値）</t>
  </si>
  <si>
    <t xml:space="preserve">秤量値mL </t>
  </si>
  <si>
    <t>Day 2</t>
  </si>
  <si>
    <t>Day 3</t>
  </si>
  <si>
    <t>Day 4</t>
  </si>
  <si>
    <t>Day 5</t>
  </si>
  <si>
    <t>/</t>
  </si>
  <si>
    <t>DIV</t>
  </si>
  <si>
    <t>30分</t>
    <rPh sb="2" eb="3">
      <t>フン</t>
    </rPh>
    <phoneticPr fontId="5"/>
  </si>
  <si>
    <t>生理食塩液 50mL</t>
    <rPh sb="0" eb="2">
      <t>セイリ</t>
    </rPh>
    <rPh sb="2" eb="4">
      <t>ショクエン</t>
    </rPh>
    <rPh sb="4" eb="5">
      <t>エキ</t>
    </rPh>
    <phoneticPr fontId="5"/>
  </si>
  <si>
    <t>↓</t>
  </si>
  <si>
    <t>生理食塩液 100mL
注射用水（溶解用）
ポライビー 1.8mg/kg</t>
    <rPh sb="12" eb="14">
      <t>チュウシャ</t>
    </rPh>
    <rPh sb="14" eb="16">
      <t>ヨウスイ</t>
    </rPh>
    <rPh sb="17" eb="19">
      <t>ヨウカイ</t>
    </rPh>
    <rPh sb="19" eb="20">
      <t>ヨウ</t>
    </rPh>
    <phoneticPr fontId="5"/>
  </si>
  <si>
    <t>60分</t>
    <rPh sb="2" eb="3">
      <t>フン</t>
    </rPh>
    <phoneticPr fontId="4"/>
  </si>
  <si>
    <t>ポライビーの前投薬として、解熱鎮痛薬、抗ヒスタミン薬および副腎皮質ホルモン剤等を投与する</t>
    <rPh sb="6" eb="9">
      <t>ゼントウヤク</t>
    </rPh>
    <rPh sb="13" eb="18">
      <t>ゲネツチンツウヤク</t>
    </rPh>
    <rPh sb="19" eb="20">
      <t>コウ</t>
    </rPh>
    <rPh sb="25" eb="26">
      <t>ヤク</t>
    </rPh>
    <rPh sb="29" eb="33">
      <t>フクジンヒシツ</t>
    </rPh>
    <rPh sb="37" eb="38">
      <t>ザイ</t>
    </rPh>
    <rPh sb="38" eb="39">
      <t>トウ</t>
    </rPh>
    <rPh sb="40" eb="42">
      <t>トウヨ</t>
    </rPh>
    <phoneticPr fontId="5"/>
  </si>
  <si>
    <t>ポライビーは注射用水で溶解後(30mg瓶；1.8mL、140mg瓶；7.2mL)、0.72mg/mLから2.70mg/mLになるよう希釈</t>
    <rPh sb="6" eb="10">
      <t>チュウシャヨウスイ</t>
    </rPh>
    <rPh sb="11" eb="13">
      <t>ヨウカイ</t>
    </rPh>
    <rPh sb="13" eb="14">
      <t>ゴ</t>
    </rPh>
    <rPh sb="19" eb="20">
      <t>ビン</t>
    </rPh>
    <rPh sb="32" eb="33">
      <t>ビン</t>
    </rPh>
    <rPh sb="66" eb="68">
      <t>キシャク</t>
    </rPh>
    <phoneticPr fontId="5"/>
  </si>
  <si>
    <t>Herve Tilly et al. N Engl J Med 2022;386:351-363</t>
    <phoneticPr fontId="5"/>
  </si>
  <si>
    <t xml:space="preserve">インターバル日数　21 日 </t>
    <phoneticPr fontId="4"/>
  </si>
  <si>
    <t>※初回投与時に忍容性が良好であれば30分まで短縮可</t>
    <rPh sb="1" eb="3">
      <t>ショカイ</t>
    </rPh>
    <rPh sb="3" eb="6">
      <t>トウヨジ</t>
    </rPh>
    <rPh sb="7" eb="10">
      <t>ニンヨウセイ</t>
    </rPh>
    <rPh sb="11" eb="13">
      <t>リョウコウ</t>
    </rPh>
    <rPh sb="19" eb="20">
      <t>フン</t>
    </rPh>
    <rPh sb="22" eb="24">
      <t>タンシュク</t>
    </rPh>
    <rPh sb="24" eb="25">
      <t>カ</t>
    </rPh>
    <phoneticPr fontId="1"/>
  </si>
  <si>
    <t>生理食塩液　50 mL
パロノセトロンシリンジ 0.75mg/2mL
デカドロン注(6.6mg)/1V</t>
    <rPh sb="0" eb="5">
      <t>セイリショクエンエキ</t>
    </rPh>
    <rPh sb="40" eb="41">
      <t>チュウ</t>
    </rPh>
    <phoneticPr fontId="5"/>
  </si>
  <si>
    <t>Day 1</t>
    <phoneticPr fontId="4"/>
  </si>
  <si>
    <t>day1はiv
day2以降はpo</t>
    <rPh sb="12" eb="14">
      <t>イコウ</t>
    </rPh>
    <phoneticPr fontId="5"/>
  </si>
  <si>
    <t>添付文書参照</t>
    <rPh sb="0" eb="2">
      <t>テンプ</t>
    </rPh>
    <rPh sb="2" eb="4">
      <t>ブンショ</t>
    </rPh>
    <rPh sb="4" eb="6">
      <t>サンショウ</t>
    </rPh>
    <phoneticPr fontId="4"/>
  </si>
  <si>
    <t>リツキシマブBS注　375 mg/m2 
生理食塩液　500 mL
生理食塩液で１mg/mL
となるように希釈</t>
    <rPh sb="8" eb="9">
      <t>チュウ</t>
    </rPh>
    <rPh sb="21" eb="23">
      <t>セイリ</t>
    </rPh>
    <rPh sb="23" eb="25">
      <t>ショクエン</t>
    </rPh>
    <rPh sb="25" eb="26">
      <t>エキ</t>
    </rPh>
    <rPh sb="35" eb="37">
      <t>セイリ</t>
    </rPh>
    <rPh sb="37" eb="39">
      <t>ショクエン</t>
    </rPh>
    <rPh sb="39" eb="40">
      <t>エキ</t>
    </rPh>
    <rPh sb="54" eb="56">
      <t>キシャク</t>
    </rPh>
    <phoneticPr fontId="4"/>
  </si>
  <si>
    <t>30分</t>
    <rPh sb="2" eb="3">
      <t>フン</t>
    </rPh>
    <phoneticPr fontId="4"/>
  </si>
  <si>
    <t>⑧</t>
    <phoneticPr fontId="5"/>
  </si>
  <si>
    <t>文献：</t>
    <phoneticPr fontId="4"/>
  </si>
  <si>
    <t>ポライビーはインラインフィルター（0.2または0.22μm）を使用する</t>
    <phoneticPr fontId="5"/>
  </si>
  <si>
    <t>リツキシマブは前日に投与も可</t>
    <rPh sb="7" eb="9">
      <t>ゼンジツ</t>
    </rPh>
    <rPh sb="10" eb="12">
      <t>トウヨ</t>
    </rPh>
    <rPh sb="13" eb="14">
      <t>カ</t>
    </rPh>
    <phoneticPr fontId="4"/>
  </si>
  <si>
    <t>①</t>
    <phoneticPr fontId="4"/>
  </si>
  <si>
    <t>生理食塩液　20mL
プレドニン 100mg/body</t>
    <phoneticPr fontId="4"/>
  </si>
  <si>
    <t>②</t>
    <phoneticPr fontId="4"/>
  </si>
  <si>
    <t>↓</t>
    <phoneticPr fontId="5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</si>
  <si>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</si>
  <si>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</si>
  <si>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</si>
  <si>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</si>
  <si>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5"/>
  </si>
  <si>
    <t>生理食塩液 100 mL 
アドリアシン注 50 mg/m2
(10mg/2mL、50mg/10mL)</t>
    <phoneticPr fontId="4"/>
  </si>
  <si>
    <t>生理食塩液 200 mL 
エンドキサン注 750 mg/m2
（100mg/5mL、500mg/25mL)</t>
    <phoneticPr fontId="4"/>
  </si>
  <si>
    <t>90分
（※30分)</t>
    <rPh sb="2" eb="3">
      <t>フン</t>
    </rPh>
    <rPh sb="8" eb="9">
      <t>フン</t>
    </rPh>
    <phoneticPr fontId="4"/>
  </si>
  <si>
    <t>Pola-R-CHP療法</t>
    <rPh sb="10" eb="12">
      <t>リョウホウ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</si>
</sst>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61">
    <xf numFmtId="0" fontId="0" fillId="0" borderId="0" xfId="0">
      <alignment vertical="center"/>
    </xf>
    <xf numFmtId="0" fontId="10" fillId="0" borderId="0" xfId="1" applyFont="1">
      <alignment vertical="center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justifyLastLine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justifyLastLine="1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 justifyLastLine="1"/>
    </xf>
    <xf numFmtId="0" fontId="7" fillId="0" borderId="1" xfId="0" applyFont="1" applyBorder="1" applyAlignment="1">
      <alignment horizontal="center" vertical="center" wrapText="1" justifyLastLine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9" fillId="0" borderId="0" xfId="0" applyFont="1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erver\c\&#38498;&#20869;&#20849;&#26377;\&#12394;&#12435;&#12390;&#12435;&#12463;&#12522;&#12491;&#12483;&#12463;&#12524;&#12472;&#12513;&#12531;&#38598;%20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保存方法"/>
      <sheetName val="体表面積"/>
      <sheetName val="CHOP療法short"/>
      <sheetName val="CHOP療法"/>
      <sheetName val="THP-COP療法"/>
      <sheetName val="THP-COP療法short"/>
      <sheetName val="Pola-R-CHP1コース目"/>
      <sheetName val="Pola-R-CHP2コース目 以降"/>
      <sheetName val="ABVd(THP)療法"/>
      <sheetName val="ABVd療法"/>
      <sheetName val="A－AVD療法 "/>
      <sheetName val="アドセトリス単剤"/>
      <sheetName val="A-CHP"/>
      <sheetName val="トレアキシン療法"/>
      <sheetName val="リツキシマブBS"/>
      <sheetName val="R2療法"/>
      <sheetName val="G-Benda90(初回)"/>
      <sheetName val="G-Benda90(2回目以降)"/>
      <sheetName val="アーゼラ療法"/>
      <sheetName val="Benda90RTD"/>
      <sheetName val="weekly Bd療法"/>
      <sheetName val="Ld"/>
      <sheetName val="DPd"/>
      <sheetName val="PomD"/>
      <sheetName val="IxaLd"/>
      <sheetName val="BLd lite"/>
      <sheetName val="KLd"/>
      <sheetName val="Kd"/>
      <sheetName val="weekly Kd"/>
      <sheetName val="ELd"/>
      <sheetName val="EPd"/>
      <sheetName val="DLd"/>
      <sheetName val="DBd"/>
      <sheetName val="IsaD"/>
      <sheetName val="IsaPd"/>
      <sheetName val="IsaKd"/>
      <sheetName val="ジフォルタ"/>
      <sheetName val="イストダックス"/>
      <sheetName val="Benda100RTD"/>
      <sheetName val="G-CHOP初回"/>
      <sheetName val="G-CHOP2回目以降"/>
      <sheetName val="ガザイバ維持"/>
      <sheetName val="イミフィンジ維持2w"/>
      <sheetName val="アムルビシン"/>
      <sheetName val="イミフィンジ維持4w "/>
      <sheetName val="ペメトレキセド＋ペムブロリズマブ維持"/>
      <sheetName val="ペメトレキセド維持 "/>
      <sheetName val="ビダーザ＋ベネクレクスタ"/>
      <sheetName val="ビダーザ皮下注"/>
      <sheetName val="ビダーザ点滴"/>
      <sheetName val="オプジーボ"/>
      <sheetName val="GEM単剤"/>
      <sheetName val="ポテリジオ併用"/>
      <sheetName val="Pola-Benda 1コース目"/>
      <sheetName val="Pola-Benda ２コース目以降"/>
      <sheetName val="modified-CyBorD sc"/>
      <sheetName val="マブキャンパス初回"/>
      <sheetName val="マブキャンパスⅠ段階増量"/>
      <sheetName val="マブキャンパスⅡ段階増量"/>
      <sheetName val="GC療法"/>
      <sheetName val="オプジーボ 皮膚科"/>
    </sheetNames>
    <definedNames>
      <definedName name="目次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N23"/>
  <sheetViews>
    <sheetView tabSelected="1" zoomScale="85" workbookViewId="0">
      <selection activeCell="A7" sqref="A7:A8"/>
    </sheetView>
  </sheetViews>
  <sheetFormatPr defaultColWidth="8.75" defaultRowHeight="13.5" x14ac:dyDescent="0.15"/>
  <cols>
    <col min="1" max="1" width="13" customWidth="1"/>
    <col min="2" max="2" width="19.875" customWidth="1"/>
    <col min="3" max="3" width="17.875" customWidth="1"/>
    <col min="4" max="4" width="44.75" customWidth="1"/>
    <col min="5" max="7" width="12" customWidth="1"/>
    <col min="8" max="8" width="12.5" customWidth="1"/>
    <col min="9" max="13" width="13.25" customWidth="1"/>
  </cols>
  <sheetData>
    <row r="1" spans="1:14" x14ac:dyDescent="0.15">
      <c r="L1" s="2"/>
    </row>
    <row r="2" spans="1:14" ht="17.25" x14ac:dyDescent="0.15">
      <c r="A2" s="3" t="s">
        <v>0</v>
      </c>
      <c r="B2" s="3" t="s">
        <v>1</v>
      </c>
      <c r="C2" s="4" t="s">
        <v>2</v>
      </c>
      <c r="L2" s="2"/>
    </row>
    <row r="3" spans="1:14" ht="17.25" x14ac:dyDescent="0.15">
      <c r="A3" s="3"/>
      <c r="B3" s="3"/>
      <c r="C3" s="4" t="s">
        <v>3</v>
      </c>
      <c r="L3" s="2"/>
    </row>
    <row r="4" spans="1:14" ht="17.25" x14ac:dyDescent="0.15">
      <c r="A4" s="4">
        <v>160</v>
      </c>
      <c r="B4" s="4">
        <v>60</v>
      </c>
      <c r="C4" s="4">
        <f>(A4^(0.725))*(B4^(0.425))*0.007184</f>
        <v>1.6220625314357542</v>
      </c>
      <c r="L4" s="2"/>
    </row>
    <row r="5" spans="1:14" ht="24" x14ac:dyDescent="0.15">
      <c r="A5" s="5"/>
      <c r="B5" s="5"/>
      <c r="C5" s="5"/>
      <c r="D5" s="6"/>
      <c r="E5" s="6"/>
      <c r="F5" s="6"/>
      <c r="G5" s="6"/>
      <c r="I5" s="7"/>
      <c r="J5" s="7"/>
      <c r="L5" s="2"/>
    </row>
    <row r="6" spans="1:14" ht="24.75" thickBot="1" x14ac:dyDescent="0.2">
      <c r="A6" s="7" t="s">
        <v>50</v>
      </c>
      <c r="D6" s="2"/>
      <c r="E6" s="2"/>
      <c r="F6" s="2"/>
      <c r="G6" s="2"/>
      <c r="M6" s="8" t="s">
        <v>4</v>
      </c>
    </row>
    <row r="7" spans="1:14" s="17" customFormat="1" ht="26.25" customHeight="1" x14ac:dyDescent="0.15">
      <c r="A7" s="9"/>
      <c r="B7" s="10" t="s">
        <v>5</v>
      </c>
      <c r="C7" s="11" t="s">
        <v>6</v>
      </c>
      <c r="D7" s="12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3" t="s">
        <v>29</v>
      </c>
      <c r="J7" s="13" t="s">
        <v>12</v>
      </c>
      <c r="K7" s="13" t="s">
        <v>13</v>
      </c>
      <c r="L7" s="14" t="s">
        <v>14</v>
      </c>
      <c r="M7" s="15" t="s">
        <v>15</v>
      </c>
      <c r="N7" s="16"/>
    </row>
    <row r="8" spans="1:14" s="26" customFormat="1" ht="26.25" customHeight="1" thickBot="1" x14ac:dyDescent="0.2">
      <c r="A8" s="18"/>
      <c r="B8" s="19"/>
      <c r="C8" s="20"/>
      <c r="D8" s="21"/>
      <c r="E8" s="20"/>
      <c r="F8" s="20"/>
      <c r="G8" s="20"/>
      <c r="H8" s="20"/>
      <c r="I8" s="22" t="s">
        <v>16</v>
      </c>
      <c r="J8" s="22" t="s">
        <v>16</v>
      </c>
      <c r="K8" s="22" t="s">
        <v>16</v>
      </c>
      <c r="L8" s="23" t="s">
        <v>16</v>
      </c>
      <c r="M8" s="24"/>
      <c r="N8" s="25"/>
    </row>
    <row r="9" spans="1:14" s="26" customFormat="1" ht="63" customHeight="1" x14ac:dyDescent="0.15">
      <c r="A9" s="27" t="s">
        <v>38</v>
      </c>
      <c r="B9" s="28" t="s">
        <v>30</v>
      </c>
      <c r="C9" s="28"/>
      <c r="D9" s="29" t="s">
        <v>39</v>
      </c>
      <c r="E9" s="28"/>
      <c r="F9" s="28"/>
      <c r="G9" s="28"/>
      <c r="H9" s="13"/>
      <c r="I9" s="30" t="s">
        <v>20</v>
      </c>
      <c r="J9" s="30" t="s">
        <v>20</v>
      </c>
      <c r="K9" s="30" t="s">
        <v>20</v>
      </c>
      <c r="L9" s="30" t="s">
        <v>20</v>
      </c>
      <c r="M9" s="31" t="s">
        <v>20</v>
      </c>
    </row>
    <row r="10" spans="1:14" s="26" customFormat="1" ht="75.75" customHeight="1" x14ac:dyDescent="0.15">
      <c r="A10" s="32" t="s">
        <v>40</v>
      </c>
      <c r="B10" s="33" t="s">
        <v>17</v>
      </c>
      <c r="C10" s="34" t="s">
        <v>18</v>
      </c>
      <c r="D10" s="35" t="s">
        <v>28</v>
      </c>
      <c r="E10" s="36"/>
      <c r="F10" s="36"/>
      <c r="G10" s="36"/>
      <c r="H10" s="37"/>
      <c r="I10" s="38" t="s">
        <v>41</v>
      </c>
      <c r="J10" s="39"/>
      <c r="K10" s="39"/>
      <c r="L10" s="39"/>
      <c r="M10" s="40"/>
    </row>
    <row r="11" spans="1:14" s="26" customFormat="1" ht="102" customHeight="1" x14ac:dyDescent="0.15">
      <c r="A11" s="32" t="s">
        <v>42</v>
      </c>
      <c r="B11" s="33" t="s">
        <v>17</v>
      </c>
      <c r="C11" s="34" t="s">
        <v>31</v>
      </c>
      <c r="D11" s="35" t="s">
        <v>32</v>
      </c>
      <c r="E11" s="36"/>
      <c r="F11" s="36"/>
      <c r="G11" s="36"/>
      <c r="H11" s="37"/>
      <c r="I11" s="38" t="s">
        <v>41</v>
      </c>
      <c r="J11" s="39"/>
      <c r="K11" s="39"/>
      <c r="L11" s="39"/>
      <c r="M11" s="40"/>
    </row>
    <row r="12" spans="1:14" ht="33" customHeight="1" x14ac:dyDescent="0.15">
      <c r="A12" s="32" t="s">
        <v>43</v>
      </c>
      <c r="B12" s="33" t="s">
        <v>17</v>
      </c>
      <c r="C12" s="34" t="s">
        <v>18</v>
      </c>
      <c r="D12" s="41" t="s">
        <v>19</v>
      </c>
      <c r="E12" s="33"/>
      <c r="F12" s="33"/>
      <c r="G12" s="33"/>
      <c r="H12" s="37"/>
      <c r="I12" s="38" t="s">
        <v>20</v>
      </c>
      <c r="J12" s="39"/>
      <c r="K12" s="39"/>
      <c r="L12" s="39"/>
      <c r="M12" s="40"/>
      <c r="N12" s="42"/>
    </row>
    <row r="13" spans="1:14" ht="76.5" customHeight="1" x14ac:dyDescent="0.15">
      <c r="A13" s="32" t="s">
        <v>44</v>
      </c>
      <c r="B13" s="33" t="s">
        <v>17</v>
      </c>
      <c r="C13" s="33" t="s">
        <v>49</v>
      </c>
      <c r="D13" s="41" t="s">
        <v>21</v>
      </c>
      <c r="E13" s="33">
        <v>20</v>
      </c>
      <c r="F13" s="33">
        <f>B4*1.8</f>
        <v>108</v>
      </c>
      <c r="G13" s="33">
        <v>100</v>
      </c>
      <c r="H13" s="43">
        <f>G13/E13</f>
        <v>5</v>
      </c>
      <c r="I13" s="38" t="s">
        <v>20</v>
      </c>
      <c r="J13" s="38"/>
      <c r="K13" s="38"/>
      <c r="L13" s="38"/>
      <c r="M13" s="44"/>
      <c r="N13" s="42"/>
    </row>
    <row r="14" spans="1:14" ht="57.75" customHeight="1" x14ac:dyDescent="0.15">
      <c r="A14" s="32" t="s">
        <v>45</v>
      </c>
      <c r="B14" s="33" t="s">
        <v>17</v>
      </c>
      <c r="C14" s="33" t="s">
        <v>33</v>
      </c>
      <c r="D14" s="41" t="s">
        <v>19</v>
      </c>
      <c r="E14" s="33"/>
      <c r="F14" s="33"/>
      <c r="G14" s="33"/>
      <c r="H14" s="43"/>
      <c r="I14" s="38" t="s">
        <v>20</v>
      </c>
      <c r="J14" s="38"/>
      <c r="K14" s="38"/>
      <c r="L14" s="38"/>
      <c r="M14" s="44"/>
      <c r="N14" s="45"/>
    </row>
    <row r="15" spans="1:14" ht="57.75" customHeight="1" x14ac:dyDescent="0.15">
      <c r="A15" s="32" t="s">
        <v>46</v>
      </c>
      <c r="B15" s="33" t="s">
        <v>17</v>
      </c>
      <c r="C15" s="33" t="s">
        <v>18</v>
      </c>
      <c r="D15" s="46" t="s">
        <v>47</v>
      </c>
      <c r="E15" s="33">
        <v>5</v>
      </c>
      <c r="F15" s="33">
        <f>C4*50</f>
        <v>81.103126571787712</v>
      </c>
      <c r="G15" s="33">
        <v>80</v>
      </c>
      <c r="H15" s="43">
        <f>G15/E15</f>
        <v>16</v>
      </c>
      <c r="I15" s="38" t="s">
        <v>20</v>
      </c>
      <c r="J15" s="38"/>
      <c r="K15" s="38"/>
      <c r="L15" s="38"/>
      <c r="M15" s="44"/>
      <c r="N15" s="42"/>
    </row>
    <row r="16" spans="1:14" ht="30" customHeight="1" thickBot="1" x14ac:dyDescent="0.2">
      <c r="A16" s="47" t="s">
        <v>34</v>
      </c>
      <c r="B16" s="48" t="s">
        <v>17</v>
      </c>
      <c r="C16" s="48" t="s">
        <v>22</v>
      </c>
      <c r="D16" s="49" t="s">
        <v>48</v>
      </c>
      <c r="E16" s="48">
        <v>20</v>
      </c>
      <c r="F16" s="48">
        <f>C4*750</f>
        <v>1216.5468985768157</v>
      </c>
      <c r="G16" s="48">
        <v>1200</v>
      </c>
      <c r="H16" s="50">
        <f>G16/E16</f>
        <v>60</v>
      </c>
      <c r="I16" s="51" t="s">
        <v>20</v>
      </c>
      <c r="J16" s="51"/>
      <c r="K16" s="51"/>
      <c r="L16" s="51"/>
      <c r="M16" s="52"/>
      <c r="N16" s="42"/>
    </row>
    <row r="17" spans="1:13" ht="38.25" customHeight="1" x14ac:dyDescent="0.15">
      <c r="C17" s="1" t="s">
        <v>27</v>
      </c>
      <c r="D17" s="2"/>
      <c r="E17" s="2"/>
      <c r="F17" s="2"/>
      <c r="G17" s="2"/>
      <c r="K17" s="42"/>
      <c r="M17" s="53" t="s">
        <v>26</v>
      </c>
    </row>
    <row r="18" spans="1:13" ht="22.5" customHeight="1" x14ac:dyDescent="0.15">
      <c r="A18" s="54" t="s">
        <v>35</v>
      </c>
      <c r="B18" s="54" t="s">
        <v>25</v>
      </c>
      <c r="C18" s="55"/>
      <c r="D18" s="56"/>
      <c r="E18" s="56"/>
      <c r="F18" s="56"/>
      <c r="G18" s="56"/>
      <c r="H18" s="55"/>
      <c r="I18" s="55"/>
      <c r="J18" s="55"/>
      <c r="K18" s="55"/>
    </row>
    <row r="19" spans="1:13" s="57" customFormat="1" ht="24" x14ac:dyDescent="0.15">
      <c r="C19" s="58"/>
      <c r="D19" s="59"/>
      <c r="E19" s="59"/>
      <c r="F19" s="59"/>
      <c r="G19" s="59"/>
      <c r="H19" s="60"/>
      <c r="I19" s="60"/>
      <c r="J19" s="60"/>
    </row>
    <row r="20" spans="1:13" s="57" customFormat="1" ht="28.5" customHeight="1" x14ac:dyDescent="0.15">
      <c r="A20" s="54" t="s">
        <v>23</v>
      </c>
      <c r="B20" s="60"/>
      <c r="C20" s="60"/>
      <c r="D20" s="59"/>
      <c r="E20" s="59"/>
      <c r="F20" s="59"/>
      <c r="G20" s="59"/>
      <c r="H20" s="60"/>
      <c r="I20" s="60"/>
      <c r="J20" s="60"/>
    </row>
    <row r="21" spans="1:13" s="57" customFormat="1" ht="28.5" customHeight="1" x14ac:dyDescent="0.15">
      <c r="A21" s="54" t="s">
        <v>24</v>
      </c>
      <c r="B21" s="60"/>
      <c r="C21" s="60"/>
      <c r="D21" s="59"/>
      <c r="E21" s="59"/>
      <c r="F21" s="59"/>
      <c r="G21" s="59"/>
      <c r="H21" s="60"/>
      <c r="I21" s="60"/>
      <c r="J21" s="60"/>
    </row>
    <row r="22" spans="1:13" s="57" customFormat="1" ht="28.5" customHeight="1" x14ac:dyDescent="0.15">
      <c r="A22" s="60" t="s">
        <v>36</v>
      </c>
      <c r="B22" s="60"/>
      <c r="C22" s="60"/>
      <c r="D22" s="59"/>
      <c r="E22" s="59"/>
      <c r="F22" s="59"/>
      <c r="G22" s="59"/>
      <c r="H22" s="60"/>
      <c r="I22" s="60"/>
      <c r="J22" s="60"/>
    </row>
    <row r="23" spans="1:13" ht="28.5" customHeight="1" x14ac:dyDescent="0.15">
      <c r="A23" s="60" t="s">
        <v>37</v>
      </c>
    </row>
  </sheetData>
  <protectedRanges>
    <protectedRange sqref="I8:L8 K10:L12 H9 H13:H16" name="範囲1_3_2"/>
  </protectedRanges>
  <mergeCells count="10">
    <mergeCell ref="A2:A3"/>
    <mergeCell ref="B2:B3"/>
    <mergeCell ref="A7:A8"/>
    <mergeCell ref="B7:B8"/>
    <mergeCell ref="C7:C8"/>
    <mergeCell ref="D7:D8"/>
    <mergeCell ref="H7:H8"/>
    <mergeCell ref="G7:G8"/>
    <mergeCell ref="E7:E8"/>
    <mergeCell ref="F7:F8"/>
  </mergeCells>
  <phoneticPr fontId="1"/>
  <pageMargins left="0.70866141732283505" right="0" top="0" bottom="0" header="0" footer="0.511811023622047"/>
  <pageSetup paperSize="9" orientation="landscape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>
    <row r="1" spans="1:1" ht="14.25" x14ac:dyDescent="0.15">
      <c r="A1" s="1" t="s">
        <v>27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Pola-R-CHP1コース目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堀内　俊克</dc:creator>
  <cp:lastModifiedBy>堀内　俊克</cp:lastModifiedBy>
  <dcterms:created xsi:type="dcterms:W3CDTF">2022-12-08T23:21:19Z</dcterms:created>
  <dcterms:modified xsi:type="dcterms:W3CDTF">2022-12-10T00:29:53Z</dcterms:modified>
</cp:coreProperties>
</file>