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930" windowHeight="106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34" i="1"/>
  <c r="F34" i="1"/>
  <c r="E34" i="1"/>
  <c r="D34" i="1"/>
  <c r="I31" i="1"/>
  <c r="H31" i="1"/>
  <c r="G31" i="1"/>
  <c r="F31" i="1"/>
  <c r="D31" i="1"/>
  <c r="H22" i="1"/>
  <c r="F22" i="1"/>
  <c r="H13" i="1"/>
  <c r="F13" i="1"/>
  <c r="C4" i="1"/>
</calcChain>
</file>

<file path=xl/sharedStrings.xml><?xml version="1.0" encoding="utf-8"?>
<sst xmlns="http://schemas.openxmlformats.org/spreadsheetml/2006/main" count="132" uniqueCount="56">
  <si>
    <t>身長cm</t>
  </si>
  <si>
    <t>体重kg</t>
  </si>
  <si>
    <t>BSA</t>
  </si>
  <si>
    <t>デュポア式</t>
  </si>
  <si>
    <t>IsaD</t>
    <phoneticPr fontId="5"/>
  </si>
  <si>
    <t>再発又は難治性の多発性骨髄腫</t>
  </si>
  <si>
    <t>1サイクル目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</si>
  <si>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</si>
  <si>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</si>
  <si>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</si>
  <si>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</si>
  <si>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</si>
  <si>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</si>
  <si>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</si>
  <si>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</si>
  <si>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・・・</t>
  </si>
  <si>
    <t>Day 8</t>
  </si>
  <si>
    <t>Day 15</t>
  </si>
  <si>
    <t>Day 22</t>
  </si>
  <si>
    <t>Day 28</t>
  </si>
  <si>
    <t>/</t>
  </si>
  <si>
    <t>①</t>
    <phoneticPr fontId="5"/>
  </si>
  <si>
    <t>15分</t>
    <rPh sb="2" eb="3">
      <t>フン</t>
    </rPh>
    <phoneticPr fontId="5"/>
  </si>
  <si>
    <t>生理食塩液　50 mL
ポララミン注　5 m　1A
ガスター注20mg　1A</t>
    <rPh sb="0" eb="5">
      <t>セイリショクエンエキ</t>
    </rPh>
    <rPh sb="17" eb="18">
      <t>チュウ</t>
    </rPh>
    <rPh sb="30" eb="31">
      <t>チュウ</t>
    </rPh>
    <phoneticPr fontId="5"/>
  </si>
  <si>
    <t>↓</t>
  </si>
  <si>
    <t>②</t>
    <phoneticPr fontId="5"/>
  </si>
  <si>
    <t>生理食塩液　50 mL
デカドロン注6.6mg　5V</t>
    <rPh sb="0" eb="5">
      <t>セイリショクエンエキ</t>
    </rPh>
    <rPh sb="17" eb="18">
      <t>チュウ</t>
    </rPh>
    <phoneticPr fontId="5"/>
  </si>
  <si>
    <t>③</t>
    <phoneticPr fontId="5"/>
  </si>
  <si>
    <t>5分</t>
    <rPh sb="1" eb="2">
      <t>フン</t>
    </rPh>
    <phoneticPr fontId="5"/>
  </si>
  <si>
    <t>生理食塩液　50 mL</t>
    <rPh sb="0" eb="5">
      <t>セイリショクエンエキ</t>
    </rPh>
    <phoneticPr fontId="5"/>
  </si>
  <si>
    <t>④　</t>
    <phoneticPr fontId="5"/>
  </si>
  <si>
    <t>div</t>
  </si>
  <si>
    <t>患者の状態を観察し、
下記表を参考に投与</t>
  </si>
  <si>
    <t>生理食塩液  250 mL 
サークリサ点滴静注　20mg/kg
(100mg/5mL、500mg/25mL)
(希釈後の総量が250mLになるように希釈)</t>
    <phoneticPr fontId="5"/>
  </si>
  <si>
    <t>⑤</t>
    <phoneticPr fontId="5"/>
  </si>
  <si>
    <t>インターバル日数　28日</t>
  </si>
  <si>
    <t>2サイクル目以降</t>
  </si>
  <si>
    <t>②</t>
    <phoneticPr fontId="5"/>
  </si>
  <si>
    <t>↓
経口</t>
    <rPh sb="2" eb="4">
      <t>ケイコウ</t>
    </rPh>
    <phoneticPr fontId="5"/>
  </si>
  <si>
    <t>③</t>
    <phoneticPr fontId="5"/>
  </si>
  <si>
    <t>④</t>
    <phoneticPr fontId="5"/>
  </si>
  <si>
    <t>生理食塩液  250 mL 
サークリサ点滴静注　20mg/kg
(100mg/5mL、500mg/25mL)
(希釈後の総量が250mLになるように希釈)</t>
    <phoneticPr fontId="5"/>
  </si>
  <si>
    <t>⑤　</t>
    <phoneticPr fontId="5"/>
  </si>
  <si>
    <t>参考文献：添付文書</t>
    <phoneticPr fontId="5"/>
  </si>
  <si>
    <t>※サークリサ投与開始15～60分前にアセトアミノフェン650mg～1000mg、ラニチジン50mg(相当の薬剤)、ジフェンヒドラミン25～50mgを投与する。</t>
  </si>
  <si>
    <t>※調整後、直ちに使用しない場合は2～8℃で保管し、48時間以内に使用、室温では投与時間も含め8時間以内に使用する。</t>
  </si>
  <si>
    <t>※投与時はインラインフィルター(孔径0.2又は0.22μm)を使用する。</t>
  </si>
  <si>
    <t>初回</t>
    <rPh sb="0" eb="2">
      <t>ショカイ</t>
    </rPh>
    <phoneticPr fontId="5"/>
  </si>
  <si>
    <t>0－60分</t>
    <rPh sb="4" eb="5">
      <t>フン</t>
    </rPh>
    <phoneticPr fontId="5"/>
  </si>
  <si>
    <t>60-90分</t>
    <rPh sb="5" eb="6">
      <t>フン</t>
    </rPh>
    <phoneticPr fontId="5"/>
  </si>
  <si>
    <t>90-120分</t>
    <rPh sb="6" eb="7">
      <t>フン</t>
    </rPh>
    <phoneticPr fontId="5"/>
  </si>
  <si>
    <t>120-150分</t>
    <rPh sb="7" eb="8">
      <t>フン</t>
    </rPh>
    <phoneticPr fontId="5"/>
  </si>
  <si>
    <t>150-180分</t>
    <rPh sb="7" eb="8">
      <t>フン</t>
    </rPh>
    <phoneticPr fontId="5"/>
  </si>
  <si>
    <t>180分以降</t>
    <rPh sb="3" eb="4">
      <t>フン</t>
    </rPh>
    <rPh sb="4" eb="6">
      <t>イコウ</t>
    </rPh>
    <phoneticPr fontId="5"/>
  </si>
  <si>
    <t>2回目以降</t>
    <rPh sb="1" eb="3">
      <t>カイメ</t>
    </rPh>
    <rPh sb="3" eb="5">
      <t>イコウ</t>
    </rPh>
    <phoneticPr fontId="5"/>
  </si>
  <si>
    <t>120分以降</t>
    <rPh sb="3" eb="4">
      <t>フン</t>
    </rPh>
    <rPh sb="4" eb="6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</si>
</sst>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9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c\&#38498;&#20869;&#20849;&#26377;\&#12394;&#12435;&#12390;&#12435;&#12463;&#12522;&#12491;&#12483;&#12463;&#12524;&#12472;&#12513;&#12531;&#38598;%2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保存方法"/>
      <sheetName val="体表面積"/>
      <sheetName val="CHOP療法short"/>
      <sheetName val="CHOP療法"/>
      <sheetName val="THP-COP療法short"/>
      <sheetName val="THP-COP療法"/>
      <sheetName val="ABVd(THP)療法"/>
      <sheetName val="ABVd療法"/>
      <sheetName val="A－AVD療法 "/>
      <sheetName val="アドセトリス単剤"/>
      <sheetName val="A-CHP"/>
      <sheetName val="トレアキシン療法"/>
      <sheetName val="リツキシマブBS"/>
      <sheetName val="R2療法"/>
      <sheetName val="G-Benda90(初回)"/>
      <sheetName val="G-Benda90(2回目以降)"/>
      <sheetName val="アーゼラ療法"/>
      <sheetName val="Benda90RTD"/>
      <sheetName val="weekly Bd療法"/>
      <sheetName val="Ld"/>
      <sheetName val="DPd"/>
      <sheetName val="PomD"/>
      <sheetName val="IxaLd"/>
      <sheetName val="BLd lite"/>
      <sheetName val="KLd"/>
      <sheetName val="Kd"/>
      <sheetName val="weekly Kd"/>
      <sheetName val="ELd"/>
      <sheetName val="EPd"/>
      <sheetName val="DLd"/>
      <sheetName val="DBd"/>
      <sheetName val="IsaD"/>
      <sheetName val="IsaPd"/>
      <sheetName val="IsaKd"/>
      <sheetName val="ジフォルタ"/>
      <sheetName val="イストダックス"/>
      <sheetName val="Benda100RTD"/>
      <sheetName val="G-CHOP初回"/>
      <sheetName val="G-CHOP2回目以降"/>
      <sheetName val="ガザイバ維持"/>
      <sheetName val="イミフィンジ維持2w"/>
      <sheetName val="アムルビシン"/>
      <sheetName val="イミフィンジ維持4w "/>
      <sheetName val="ペメトレキセド＋ペムブロリズマブ維持"/>
      <sheetName val="ペメトレキセド維持 "/>
      <sheetName val="ビダーザ＋ベネクレクスタ"/>
      <sheetName val="ビダーザ皮下注"/>
      <sheetName val="ビダーザ点滴"/>
      <sheetName val="オプジーボ"/>
      <sheetName val="GEM単剤"/>
      <sheetName val="ポテリジオ併用"/>
      <sheetName val="Pola-Benda 1コース目"/>
      <sheetName val="Pola-Benda ２コース目以降"/>
      <sheetName val="modified-CyBorD sc"/>
      <sheetName val="マブキャンパス初回"/>
      <sheetName val="マブキャンパスⅠ段階増量"/>
      <sheetName val="マブキャンパスⅡ段階増量"/>
      <sheetName val="GC療法"/>
      <sheetName val="オプジーボ 皮膚科"/>
    </sheetNames>
    <definedNames>
      <definedName name="目次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>
      <selection activeCell="D5" sqref="D5"/>
    </sheetView>
  </sheetViews>
  <sheetFormatPr defaultRowHeight="13.5" x14ac:dyDescent="0.15"/>
  <cols>
    <col min="1" max="1" width="8.625" style="2" customWidth="1"/>
    <col min="2" max="2" width="10.75" style="2" customWidth="1"/>
    <col min="3" max="3" width="34.125" style="2" customWidth="1"/>
    <col min="4" max="4" width="46" style="3" customWidth="1"/>
    <col min="5" max="8" width="11.25" style="2" customWidth="1"/>
    <col min="9" max="17" width="8" style="2" customWidth="1"/>
    <col min="18" max="16384" width="9" style="2"/>
  </cols>
  <sheetData>
    <row r="1" spans="1:31" ht="14.25" x14ac:dyDescent="0.15">
      <c r="A1" s="1"/>
    </row>
    <row r="2" spans="1:31" customFormat="1" ht="17.25" x14ac:dyDescent="0.15">
      <c r="A2" s="4" t="s">
        <v>0</v>
      </c>
      <c r="B2" s="4" t="s">
        <v>1</v>
      </c>
      <c r="C2" s="5" t="s">
        <v>2</v>
      </c>
      <c r="AE2" s="6"/>
    </row>
    <row r="3" spans="1:31" customFormat="1" ht="17.25" x14ac:dyDescent="0.15">
      <c r="A3" s="4"/>
      <c r="B3" s="4"/>
      <c r="C3" s="5" t="s">
        <v>3</v>
      </c>
      <c r="AE3" s="6"/>
    </row>
    <row r="4" spans="1:31" customFormat="1" ht="17.25" x14ac:dyDescent="0.15">
      <c r="A4" s="5">
        <v>160</v>
      </c>
      <c r="B4" s="5">
        <v>70</v>
      </c>
      <c r="C4" s="5">
        <f>(A4^(0.725))*(B4^(0.425))*0.007184</f>
        <v>1.7318886979699168</v>
      </c>
      <c r="AE4" s="6"/>
    </row>
    <row r="5" spans="1:31" customFormat="1" ht="17.25" x14ac:dyDescent="0.15">
      <c r="A5" s="7"/>
      <c r="B5" s="7"/>
      <c r="C5" s="7"/>
      <c r="AE5" s="6"/>
    </row>
    <row r="6" spans="1:31" s="8" customFormat="1" ht="24" x14ac:dyDescent="0.15">
      <c r="A6" s="8" t="s">
        <v>4</v>
      </c>
      <c r="D6" s="9"/>
      <c r="Q6" s="10" t="s">
        <v>5</v>
      </c>
    </row>
    <row r="7" spans="1:31" ht="24.75" thickBot="1" x14ac:dyDescent="0.2">
      <c r="A7" s="11" t="s">
        <v>6</v>
      </c>
      <c r="Q7" s="10"/>
    </row>
    <row r="8" spans="1:31" s="18" customFormat="1" ht="17.25" x14ac:dyDescent="0.15">
      <c r="A8" s="12"/>
      <c r="B8" s="13" t="s">
        <v>7</v>
      </c>
      <c r="C8" s="13" t="s">
        <v>8</v>
      </c>
      <c r="D8" s="13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5" t="s">
        <v>14</v>
      </c>
      <c r="J8" s="16" t="s">
        <v>15</v>
      </c>
      <c r="K8" s="15" t="s">
        <v>16</v>
      </c>
      <c r="L8" s="16" t="s">
        <v>15</v>
      </c>
      <c r="M8" s="15" t="s">
        <v>17</v>
      </c>
      <c r="N8" s="16" t="s">
        <v>15</v>
      </c>
      <c r="O8" s="15" t="s">
        <v>18</v>
      </c>
      <c r="P8" s="16" t="s">
        <v>15</v>
      </c>
      <c r="Q8" s="17" t="s">
        <v>19</v>
      </c>
    </row>
    <row r="9" spans="1:31" s="25" customFormat="1" ht="18" thickBot="1" x14ac:dyDescent="0.2">
      <c r="A9" s="19"/>
      <c r="B9" s="20"/>
      <c r="C9" s="20"/>
      <c r="D9" s="20"/>
      <c r="E9" s="21"/>
      <c r="F9" s="21"/>
      <c r="G9" s="21"/>
      <c r="H9" s="21"/>
      <c r="I9" s="22" t="s">
        <v>20</v>
      </c>
      <c r="J9" s="23"/>
      <c r="K9" s="22" t="s">
        <v>20</v>
      </c>
      <c r="L9" s="23"/>
      <c r="M9" s="22" t="s">
        <v>20</v>
      </c>
      <c r="N9" s="23"/>
      <c r="O9" s="22" t="s">
        <v>20</v>
      </c>
      <c r="P9" s="23"/>
      <c r="Q9" s="24" t="s">
        <v>20</v>
      </c>
    </row>
    <row r="10" spans="1:31" s="25" customFormat="1" ht="42.75" x14ac:dyDescent="0.15">
      <c r="A10" s="26" t="s">
        <v>21</v>
      </c>
      <c r="B10" s="27"/>
      <c r="C10" s="27" t="s">
        <v>22</v>
      </c>
      <c r="D10" s="28" t="s">
        <v>23</v>
      </c>
      <c r="E10" s="29"/>
      <c r="F10" s="29"/>
      <c r="G10" s="29"/>
      <c r="H10" s="29"/>
      <c r="I10" s="30" t="s">
        <v>24</v>
      </c>
      <c r="J10" s="15"/>
      <c r="K10" s="30" t="s">
        <v>24</v>
      </c>
      <c r="L10" s="15"/>
      <c r="M10" s="30" t="s">
        <v>24</v>
      </c>
      <c r="N10" s="15"/>
      <c r="O10" s="30" t="s">
        <v>24</v>
      </c>
      <c r="P10" s="15"/>
      <c r="Q10" s="31"/>
    </row>
    <row r="11" spans="1:31" s="25" customFormat="1" ht="28.5" x14ac:dyDescent="0.15">
      <c r="A11" s="32" t="s">
        <v>25</v>
      </c>
      <c r="B11" s="33"/>
      <c r="C11" s="33" t="s">
        <v>22</v>
      </c>
      <c r="D11" s="34" t="s">
        <v>26</v>
      </c>
      <c r="E11" s="35"/>
      <c r="F11" s="35"/>
      <c r="G11" s="35"/>
      <c r="H11" s="35"/>
      <c r="I11" s="36" t="s">
        <v>24</v>
      </c>
      <c r="J11" s="37"/>
      <c r="K11" s="36" t="s">
        <v>24</v>
      </c>
      <c r="L11" s="37"/>
      <c r="M11" s="36" t="s">
        <v>24</v>
      </c>
      <c r="N11" s="37"/>
      <c r="O11" s="36" t="s">
        <v>24</v>
      </c>
      <c r="P11" s="37"/>
      <c r="Q11" s="38"/>
    </row>
    <row r="12" spans="1:31" ht="14.25" x14ac:dyDescent="0.15">
      <c r="A12" s="39" t="s">
        <v>27</v>
      </c>
      <c r="B12" s="37"/>
      <c r="C12" s="37" t="s">
        <v>28</v>
      </c>
      <c r="D12" s="34" t="s">
        <v>29</v>
      </c>
      <c r="E12" s="37"/>
      <c r="F12" s="37"/>
      <c r="G12" s="37"/>
      <c r="H12" s="37"/>
      <c r="I12" s="36" t="s">
        <v>24</v>
      </c>
      <c r="J12" s="36"/>
      <c r="K12" s="36" t="s">
        <v>24</v>
      </c>
      <c r="L12" s="36"/>
      <c r="M12" s="36" t="s">
        <v>24</v>
      </c>
      <c r="N12" s="36"/>
      <c r="O12" s="36" t="s">
        <v>24</v>
      </c>
      <c r="P12" s="36"/>
      <c r="Q12" s="40"/>
    </row>
    <row r="13" spans="1:31" ht="57.75" thickBot="1" x14ac:dyDescent="0.2">
      <c r="A13" s="41" t="s">
        <v>30</v>
      </c>
      <c r="B13" s="42" t="s">
        <v>31</v>
      </c>
      <c r="C13" s="42" t="s">
        <v>32</v>
      </c>
      <c r="D13" s="43" t="s">
        <v>33</v>
      </c>
      <c r="E13" s="42">
        <v>20</v>
      </c>
      <c r="F13" s="42">
        <f>20*B4</f>
        <v>1400</v>
      </c>
      <c r="G13" s="42">
        <v>1400</v>
      </c>
      <c r="H13" s="42">
        <f>G13/E13</f>
        <v>70</v>
      </c>
      <c r="I13" s="44" t="s">
        <v>24</v>
      </c>
      <c r="J13" s="44"/>
      <c r="K13" s="44" t="s">
        <v>24</v>
      </c>
      <c r="L13" s="44"/>
      <c r="M13" s="44" t="s">
        <v>24</v>
      </c>
      <c r="N13" s="44"/>
      <c r="O13" s="44" t="s">
        <v>24</v>
      </c>
      <c r="P13" s="44"/>
      <c r="Q13" s="45"/>
    </row>
    <row r="14" spans="1:31" ht="14.25" x14ac:dyDescent="0.15">
      <c r="A14" s="46" t="s">
        <v>34</v>
      </c>
      <c r="B14" s="47"/>
      <c r="C14" s="47" t="s">
        <v>22</v>
      </c>
      <c r="D14" s="48" t="s">
        <v>29</v>
      </c>
      <c r="E14" s="47"/>
      <c r="F14" s="47"/>
      <c r="G14" s="47"/>
      <c r="H14" s="47"/>
      <c r="I14" s="49" t="s">
        <v>24</v>
      </c>
      <c r="J14" s="49"/>
      <c r="K14" s="49" t="s">
        <v>24</v>
      </c>
      <c r="L14" s="49"/>
      <c r="M14" s="49" t="s">
        <v>24</v>
      </c>
      <c r="N14" s="49"/>
      <c r="O14" s="49" t="s">
        <v>24</v>
      </c>
      <c r="P14" s="49"/>
      <c r="Q14" s="50"/>
    </row>
    <row r="15" spans="1:31" ht="17.25" x14ac:dyDescent="0.15">
      <c r="A15" s="51"/>
      <c r="B15" s="51"/>
      <c r="C15" s="51"/>
      <c r="D15" s="52"/>
      <c r="E15" s="51"/>
      <c r="F15" s="51"/>
      <c r="G15" s="51"/>
      <c r="H15" s="51"/>
      <c r="I15" s="51"/>
      <c r="J15" s="51"/>
      <c r="K15" s="51"/>
      <c r="N15" s="51"/>
      <c r="Q15" s="53" t="s">
        <v>35</v>
      </c>
    </row>
    <row r="16" spans="1:31" ht="24.75" thickBot="1" x14ac:dyDescent="0.2">
      <c r="A16" s="11" t="s">
        <v>36</v>
      </c>
      <c r="Q16" s="10"/>
    </row>
    <row r="17" spans="1:17" s="18" customFormat="1" ht="17.25" x14ac:dyDescent="0.15">
      <c r="A17" s="12"/>
      <c r="B17" s="13" t="s">
        <v>7</v>
      </c>
      <c r="C17" s="13" t="s">
        <v>8</v>
      </c>
      <c r="D17" s="13" t="s">
        <v>9</v>
      </c>
      <c r="E17" s="14" t="s">
        <v>10</v>
      </c>
      <c r="F17" s="14" t="s">
        <v>11</v>
      </c>
      <c r="G17" s="14" t="s">
        <v>12</v>
      </c>
      <c r="H17" s="14" t="s">
        <v>13</v>
      </c>
      <c r="I17" s="15" t="s">
        <v>14</v>
      </c>
      <c r="J17" s="16" t="s">
        <v>15</v>
      </c>
      <c r="K17" s="15" t="s">
        <v>16</v>
      </c>
      <c r="L17" s="16" t="s">
        <v>15</v>
      </c>
      <c r="M17" s="15" t="s">
        <v>17</v>
      </c>
      <c r="N17" s="16" t="s">
        <v>15</v>
      </c>
      <c r="O17" s="15" t="s">
        <v>18</v>
      </c>
      <c r="P17" s="16" t="s">
        <v>15</v>
      </c>
      <c r="Q17" s="17" t="s">
        <v>19</v>
      </c>
    </row>
    <row r="18" spans="1:17" s="25" customFormat="1" ht="18" thickBot="1" x14ac:dyDescent="0.2">
      <c r="A18" s="19"/>
      <c r="B18" s="20"/>
      <c r="C18" s="20"/>
      <c r="D18" s="20"/>
      <c r="E18" s="21"/>
      <c r="F18" s="21"/>
      <c r="G18" s="21"/>
      <c r="H18" s="21"/>
      <c r="I18" s="22" t="s">
        <v>20</v>
      </c>
      <c r="J18" s="23"/>
      <c r="K18" s="22" t="s">
        <v>20</v>
      </c>
      <c r="L18" s="23"/>
      <c r="M18" s="22" t="s">
        <v>20</v>
      </c>
      <c r="N18" s="23"/>
      <c r="O18" s="22" t="s">
        <v>20</v>
      </c>
      <c r="P18" s="23"/>
      <c r="Q18" s="24" t="s">
        <v>20</v>
      </c>
    </row>
    <row r="19" spans="1:17" s="25" customFormat="1" ht="42.75" x14ac:dyDescent="0.15">
      <c r="A19" s="26" t="s">
        <v>21</v>
      </c>
      <c r="B19" s="27"/>
      <c r="C19" s="27" t="s">
        <v>22</v>
      </c>
      <c r="D19" s="28" t="s">
        <v>23</v>
      </c>
      <c r="E19" s="29"/>
      <c r="F19" s="29"/>
      <c r="G19" s="29"/>
      <c r="H19" s="29"/>
      <c r="I19" s="30" t="s">
        <v>24</v>
      </c>
      <c r="J19" s="15"/>
      <c r="K19" s="30"/>
      <c r="L19" s="15"/>
      <c r="M19" s="30" t="s">
        <v>24</v>
      </c>
      <c r="N19" s="15"/>
      <c r="O19" s="30"/>
      <c r="P19" s="15"/>
      <c r="Q19" s="31"/>
    </row>
    <row r="20" spans="1:17" s="25" customFormat="1" ht="28.5" x14ac:dyDescent="0.15">
      <c r="A20" s="32" t="s">
        <v>37</v>
      </c>
      <c r="B20" s="33"/>
      <c r="C20" s="33" t="s">
        <v>22</v>
      </c>
      <c r="D20" s="34" t="s">
        <v>26</v>
      </c>
      <c r="E20" s="35"/>
      <c r="F20" s="35"/>
      <c r="G20" s="35"/>
      <c r="H20" s="35"/>
      <c r="I20" s="36" t="s">
        <v>24</v>
      </c>
      <c r="J20" s="37"/>
      <c r="K20" s="36" t="s">
        <v>38</v>
      </c>
      <c r="L20" s="37"/>
      <c r="M20" s="36" t="s">
        <v>24</v>
      </c>
      <c r="N20" s="37"/>
      <c r="O20" s="36" t="s">
        <v>38</v>
      </c>
      <c r="P20" s="37"/>
      <c r="Q20" s="38"/>
    </row>
    <row r="21" spans="1:17" ht="14.25" x14ac:dyDescent="0.15">
      <c r="A21" s="39" t="s">
        <v>39</v>
      </c>
      <c r="B21" s="37"/>
      <c r="C21" s="37" t="s">
        <v>28</v>
      </c>
      <c r="D21" s="34" t="s">
        <v>29</v>
      </c>
      <c r="E21" s="37"/>
      <c r="F21" s="37"/>
      <c r="G21" s="37"/>
      <c r="H21" s="37"/>
      <c r="I21" s="36" t="s">
        <v>24</v>
      </c>
      <c r="J21" s="36"/>
      <c r="K21" s="36"/>
      <c r="L21" s="36"/>
      <c r="M21" s="36" t="s">
        <v>24</v>
      </c>
      <c r="N21" s="36"/>
      <c r="O21" s="36"/>
      <c r="P21" s="36"/>
      <c r="Q21" s="40"/>
    </row>
    <row r="22" spans="1:17" ht="57" x14ac:dyDescent="0.15">
      <c r="A22" s="46" t="s">
        <v>40</v>
      </c>
      <c r="B22" s="47" t="s">
        <v>31</v>
      </c>
      <c r="C22" s="47" t="s">
        <v>32</v>
      </c>
      <c r="D22" s="54" t="s">
        <v>41</v>
      </c>
      <c r="E22" s="47">
        <v>20</v>
      </c>
      <c r="F22" s="47">
        <f>20*B4</f>
        <v>1400</v>
      </c>
      <c r="G22" s="47">
        <v>1400</v>
      </c>
      <c r="H22" s="47">
        <f>G22/E22</f>
        <v>70</v>
      </c>
      <c r="I22" s="49" t="s">
        <v>24</v>
      </c>
      <c r="J22" s="49"/>
      <c r="K22" s="49"/>
      <c r="L22" s="49"/>
      <c r="M22" s="49" t="s">
        <v>24</v>
      </c>
      <c r="N22" s="49"/>
      <c r="O22" s="49"/>
      <c r="P22" s="49"/>
      <c r="Q22" s="50"/>
    </row>
    <row r="23" spans="1:17" ht="15" thickBot="1" x14ac:dyDescent="0.2">
      <c r="A23" s="41" t="s">
        <v>42</v>
      </c>
      <c r="B23" s="42"/>
      <c r="C23" s="42" t="s">
        <v>22</v>
      </c>
      <c r="D23" s="55" t="s">
        <v>29</v>
      </c>
      <c r="E23" s="42"/>
      <c r="F23" s="42"/>
      <c r="G23" s="42"/>
      <c r="H23" s="42"/>
      <c r="I23" s="44" t="s">
        <v>24</v>
      </c>
      <c r="J23" s="44"/>
      <c r="K23" s="44"/>
      <c r="L23" s="44"/>
      <c r="M23" s="44" t="s">
        <v>24</v>
      </c>
      <c r="N23" s="44"/>
      <c r="O23" s="44"/>
      <c r="P23" s="44"/>
      <c r="Q23" s="45"/>
    </row>
    <row r="24" spans="1:17" ht="17.25" x14ac:dyDescent="0.15">
      <c r="A24" s="51"/>
      <c r="B24" s="51"/>
      <c r="C24" s="51"/>
      <c r="D24" s="52"/>
      <c r="E24" s="51"/>
      <c r="F24" s="51"/>
      <c r="G24" s="51"/>
      <c r="H24" s="51"/>
      <c r="I24" s="51"/>
      <c r="J24" s="51"/>
      <c r="K24" s="51"/>
      <c r="N24" s="51"/>
      <c r="Q24" s="53" t="s">
        <v>35</v>
      </c>
    </row>
    <row r="25" spans="1:17" ht="17.25" x14ac:dyDescent="0.15">
      <c r="A25" s="56"/>
      <c r="B25" s="57" t="s">
        <v>43</v>
      </c>
      <c r="C25" s="57"/>
      <c r="D25" s="58"/>
      <c r="E25" s="56"/>
      <c r="F25" s="56"/>
      <c r="G25" s="56"/>
      <c r="H25" s="56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8.75" x14ac:dyDescent="0.15">
      <c r="A26" s="56"/>
      <c r="B26" s="60" t="s">
        <v>44</v>
      </c>
      <c r="C26" s="57"/>
      <c r="E26" s="56"/>
      <c r="F26" s="56"/>
      <c r="G26" s="56"/>
      <c r="H26" s="56"/>
      <c r="I26" s="59"/>
      <c r="J26" s="59"/>
      <c r="K26" s="59"/>
      <c r="L26" s="59"/>
      <c r="M26" s="59"/>
      <c r="N26" s="59"/>
      <c r="O26" s="59"/>
      <c r="P26" s="59"/>
      <c r="Q26" s="59"/>
    </row>
    <row r="27" spans="1:17" ht="18.75" x14ac:dyDescent="0.15">
      <c r="B27" s="60" t="s">
        <v>45</v>
      </c>
      <c r="C27" s="57"/>
      <c r="N27" s="51"/>
      <c r="Q27" s="53"/>
    </row>
    <row r="28" spans="1:17" ht="18.75" x14ac:dyDescent="0.15">
      <c r="B28" s="60" t="s">
        <v>46</v>
      </c>
      <c r="C28" s="57"/>
      <c r="N28" s="51"/>
      <c r="Q28" s="53"/>
    </row>
    <row r="29" spans="1:17" ht="17.25" x14ac:dyDescent="0.15">
      <c r="C29" s="57"/>
      <c r="N29" s="51"/>
      <c r="Q29" s="53"/>
    </row>
    <row r="30" spans="1:17" x14ac:dyDescent="0.15">
      <c r="C30" s="62" t="s">
        <v>47</v>
      </c>
      <c r="D30" s="63" t="s">
        <v>48</v>
      </c>
      <c r="E30" s="64" t="s">
        <v>49</v>
      </c>
      <c r="F30" s="64" t="s">
        <v>50</v>
      </c>
      <c r="G30" s="64" t="s">
        <v>51</v>
      </c>
      <c r="H30" s="64" t="s">
        <v>52</v>
      </c>
      <c r="I30" s="64" t="s">
        <v>53</v>
      </c>
    </row>
    <row r="31" spans="1:17" x14ac:dyDescent="0.15">
      <c r="C31" s="65"/>
      <c r="D31" s="63">
        <f>175/($G$13/250)</f>
        <v>31.250000000000004</v>
      </c>
      <c r="E31" s="63">
        <f>225/($G$13/250)</f>
        <v>40.178571428571431</v>
      </c>
      <c r="F31" s="63">
        <f>275/($G$13/250)</f>
        <v>49.107142857142861</v>
      </c>
      <c r="G31" s="63">
        <f>325/($G$13/250)</f>
        <v>58.035714285714292</v>
      </c>
      <c r="H31" s="63">
        <f>375/($G$13/250)</f>
        <v>66.964285714285722</v>
      </c>
      <c r="I31" s="63">
        <f>400/($G$13/250)</f>
        <v>71.428571428571431</v>
      </c>
    </row>
    <row r="33" spans="2:17" x14ac:dyDescent="0.15">
      <c r="C33" s="62" t="s">
        <v>54</v>
      </c>
      <c r="D33" s="63" t="s">
        <v>48</v>
      </c>
      <c r="E33" s="64" t="s">
        <v>49</v>
      </c>
      <c r="F33" s="64" t="s">
        <v>50</v>
      </c>
      <c r="G33" s="64" t="s">
        <v>55</v>
      </c>
    </row>
    <row r="34" spans="2:17" x14ac:dyDescent="0.15">
      <c r="C34" s="65"/>
      <c r="D34" s="63">
        <f>175/($G$13/250)</f>
        <v>31.250000000000004</v>
      </c>
      <c r="E34" s="63">
        <f>275/($G$13/250)</f>
        <v>49.107142857142861</v>
      </c>
      <c r="F34" s="63">
        <f>375/($G$13/250)</f>
        <v>66.964285714285722</v>
      </c>
      <c r="G34" s="63">
        <f>400/($G$13/250)</f>
        <v>71.428571428571431</v>
      </c>
    </row>
    <row r="35" spans="2:17" ht="17.25" x14ac:dyDescent="0.15">
      <c r="C35" s="57"/>
      <c r="N35" s="51"/>
      <c r="Q35" s="53"/>
    </row>
    <row r="36" spans="2:17" ht="17.25" x14ac:dyDescent="0.15">
      <c r="C36" s="57"/>
      <c r="N36" s="51"/>
      <c r="Q36" s="53"/>
    </row>
    <row r="37" spans="2:17" ht="17.25" x14ac:dyDescent="0.15">
      <c r="C37" s="57"/>
      <c r="N37" s="51"/>
      <c r="Q37" s="53"/>
    </row>
    <row r="38" spans="2:17" ht="17.25" x14ac:dyDescent="0.15">
      <c r="C38" s="57"/>
      <c r="N38" s="51"/>
      <c r="Q38" s="53"/>
    </row>
    <row r="39" spans="2:17" ht="17.25" x14ac:dyDescent="0.15">
      <c r="C39" s="57"/>
      <c r="N39" s="51"/>
      <c r="Q39" s="53"/>
    </row>
    <row r="40" spans="2:17" ht="17.25" x14ac:dyDescent="0.15">
      <c r="C40" s="57"/>
      <c r="N40" s="51"/>
      <c r="Q40" s="53"/>
    </row>
    <row r="41" spans="2:17" ht="17.25" x14ac:dyDescent="0.15">
      <c r="C41" s="57"/>
      <c r="N41" s="51"/>
      <c r="Q41" s="53"/>
    </row>
    <row r="42" spans="2:17" ht="17.25" x14ac:dyDescent="0.15">
      <c r="C42" s="57"/>
      <c r="N42" s="51"/>
      <c r="Q42" s="53"/>
    </row>
    <row r="43" spans="2:17" ht="17.25" hidden="1" x14ac:dyDescent="0.1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5" spans="2:17" ht="17.25" x14ac:dyDescent="0.15">
      <c r="B45" s="11"/>
    </row>
  </sheetData>
  <protectedRanges>
    <protectedRange sqref="I9 K9 Q9:Q11 E21:H23 O9 M9 I18 K18 O18 M18 E25:H26 E12:H14 Q18:Q20" name="範囲1"/>
  </protectedRanges>
  <mergeCells count="29">
    <mergeCell ref="J17:J18"/>
    <mergeCell ref="L17:L18"/>
    <mergeCell ref="N17:N18"/>
    <mergeCell ref="P17:P18"/>
    <mergeCell ref="B43:Q43"/>
    <mergeCell ref="C30:C31"/>
    <mergeCell ref="C33:C34"/>
    <mergeCell ref="N8:N9"/>
    <mergeCell ref="P8:P9"/>
    <mergeCell ref="A17:A18"/>
    <mergeCell ref="B17:B18"/>
    <mergeCell ref="C17:C18"/>
    <mergeCell ref="D17:D18"/>
    <mergeCell ref="E17:E18"/>
    <mergeCell ref="F17:F18"/>
    <mergeCell ref="G17:G18"/>
    <mergeCell ref="H17:H18"/>
    <mergeCell ref="E8:E9"/>
    <mergeCell ref="F8:F9"/>
    <mergeCell ref="G8:G9"/>
    <mergeCell ref="H8:H9"/>
    <mergeCell ref="J8:J9"/>
    <mergeCell ref="L8:L9"/>
    <mergeCell ref="A2:A3"/>
    <mergeCell ref="B2:B3"/>
    <mergeCell ref="A8:A9"/>
    <mergeCell ref="B8:B9"/>
    <mergeCell ref="C8:C9"/>
    <mergeCell ref="D8:D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俊克</dc:creator>
  <cp:lastModifiedBy>堀内　俊克</cp:lastModifiedBy>
  <dcterms:created xsi:type="dcterms:W3CDTF">2022-04-26T23:51:53Z</dcterms:created>
  <dcterms:modified xsi:type="dcterms:W3CDTF">2022-04-27T00:00:46Z</dcterms:modified>
</cp:coreProperties>
</file>