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6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<sst xmlns="http://schemas.openxmlformats.org/spreadsheetml/2006/main" count="52">
  <si>
    <t>身長cm</t>
  </si>
  <si>
    <t>体重kg</t>
  </si>
  <si>
    <t>BSA</t>
  </si>
  <si>
    <t>デュポア式</t>
  </si>
  <si>
    <t>G-CHOP(初回)</t>
  </si>
  <si>
    <t>濾胞性リンパ腫</t>
  </si>
  <si>
    <t>投与方法</t>
  </si>
  <si>
    <t>時間</t>
  </si>
  <si>
    <t>薬剤名</t>
  </si>
  <si>
    <t>調製濃度
mg/mL</t>
  </si>
  <si>
    <t>投与量mg
(参考値）</t>
  </si>
  <si>
    <t>投与量mg
(入力値）</t>
  </si>
  <si>
    <t xml:space="preserve">秤量値mL </t>
  </si>
  <si>
    <t>Day 1</t>
  </si>
  <si>
    <t>Day 2</t>
  </si>
  <si>
    <t>Day 3</t>
  </si>
  <si>
    <t>Day 4</t>
  </si>
  <si>
    <t>Day 5</t>
  </si>
  <si>
    <t>・・・</t>
  </si>
  <si>
    <t>Day 8</t>
  </si>
  <si>
    <t>Day 15</t>
  </si>
  <si>
    <t>/</t>
  </si>
  <si>
    <t>①</t>
  </si>
  <si>
    <t>POまたはIV</t>
  </si>
  <si>
    <t>プレドニン 100 mg/body
（+生理食塩液　20mL）</t>
  </si>
  <si>
    <t>↓</t>
  </si>
  <si>
    <t>②</t>
  </si>
  <si>
    <t>DIV</t>
  </si>
  <si>
    <t>初回投与時は開始～30分　12.5mL/hr 
副作用がなければ30分毎に12.5mL/hrずつ上げて、最大100mL/hｒ
2回目以降は前回の投与でGrade2以上のインフュージョンリアクションが発現しなければ
開始～30分　25mL/hr 副作用がなければ30分毎に25mL/hrずつ最大100mL/hrまで上げられる。</t>
  </si>
  <si>
    <t xml:space="preserve"> 
生理食塩液　250 mL（全量）　           ガザイバ　   1000mg/body</t>
  </si>
  <si>
    <t>③</t>
  </si>
  <si>
    <t>5分(ガザイバ終了後開始)</t>
  </si>
  <si>
    <t xml:space="preserve">生理食塩液　50 mL </t>
  </si>
  <si>
    <t>④</t>
  </si>
  <si>
    <t>30分</t>
  </si>
  <si>
    <t>アロキシ　0.75ｍｇ/5mL
デキサート注(3.3mg)　4A</t>
  </si>
  <si>
    <t>⑤</t>
  </si>
  <si>
    <t>生理食塩液 100 mL 
ドキソルビシン注 50 mg/m2
(10mg/5mL)</t>
  </si>
  <si>
    <t>⑥</t>
  </si>
  <si>
    <t>freedrop</t>
  </si>
  <si>
    <t>生理食塩液 50mL 
オンコビン注 1.4 mg/m2
(1mg/10mL）</t>
  </si>
  <si>
    <t>⑦</t>
  </si>
  <si>
    <t>2.5時間</t>
  </si>
  <si>
    <t>生理食塩液 500 mL 
エンドキサン注 750 mg/m2
（100mg/5mL、500mg/25mL)</t>
  </si>
  <si>
    <t>⑧</t>
  </si>
  <si>
    <t>5分</t>
  </si>
  <si>
    <t>文献：N Engl J Med 2017;377:1331-1344</t>
  </si>
  <si>
    <t>インターバル日数　 21日</t>
  </si>
  <si>
    <t>○ガザイバ○</t>
  </si>
  <si>
    <t>ガザイバ投与時は0.2又0.22μｍのインラインフィルターを使用する</t>
  </si>
  <si>
    <t>前投薬としてクロルフェニラミンマレイン酸塩錠、イブプロフェン錠等を投与する</t>
  </si>
  <si>
    <t>ガザイバ投与終了後、30分以上経過観察</t>
  </si>
</sst>
</file>

<file path=xl/styles.xml><?xml version="1.0" encoding="utf-8"?>
<styleSheet xmlns="http://schemas.openxmlformats.org/spreadsheetml/2006/main">
  <numFmts count="5">
    <numFmt numFmtId="176" formatCode="m/d;@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  <numFmt numFmtId="43" formatCode="_ * #,##0.00_ ;_ * \-#,##0.00_ ;_ * &quot;-&quot;??_ ;_ @_ "/>
  </numFmts>
  <fonts count="29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19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16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7" borderId="18" applyNumberFormat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3" fillId="17" borderId="19" applyNumberFormat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29" borderId="2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0" xfId="9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2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2156460</xdr:colOff>
      <xdr:row>18</xdr:row>
      <xdr:rowOff>133350</xdr:rowOff>
    </xdr:from>
    <xdr:to>
      <xdr:col>12</xdr:col>
      <xdr:colOff>188595</xdr:colOff>
      <xdr:row>49</xdr:row>
      <xdr:rowOff>85725</xdr:rowOff>
    </xdr:to>
    <xdr:pic>
      <xdr:nvPicPr>
        <xdr:cNvPr id="2" name="図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4950" y="7270750"/>
          <a:ext cx="6706235" cy="56546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"/>
  <sheetViews>
    <sheetView tabSelected="1" zoomScale="60" zoomScaleNormal="60" workbookViewId="0">
      <selection activeCell="H3" sqref="H3"/>
    </sheetView>
  </sheetViews>
  <sheetFormatPr defaultColWidth="8.75454545454545" defaultRowHeight="13"/>
  <cols>
    <col min="1" max="1" width="8.75454545454545" style="1" customWidth="1"/>
    <col min="2" max="2" width="14.5" style="1" customWidth="1"/>
    <col min="3" max="3" width="58.3272727272727" style="5" customWidth="1"/>
    <col min="4" max="4" width="38.1818181818182" style="5" customWidth="1"/>
    <col min="5" max="8" width="12.8727272727273" style="5" customWidth="1"/>
    <col min="9" max="9" width="8.62727272727273" style="5" customWidth="1"/>
    <col min="10" max="14" width="8.62727272727273" style="1" customWidth="1"/>
    <col min="15" max="16383" width="8.75454545454545" style="1"/>
  </cols>
  <sheetData>
    <row r="1" ht="14" spans="1:1">
      <c r="A1" s="6"/>
    </row>
    <row r="2" s="1" customFormat="1" ht="16.5" spans="1:23">
      <c r="A2" s="7" t="s">
        <v>0</v>
      </c>
      <c r="B2" s="7" t="s">
        <v>1</v>
      </c>
      <c r="C2" s="7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/>
    </row>
    <row r="3" s="1" customFormat="1" ht="16.5" spans="1:23">
      <c r="A3" s="7"/>
      <c r="B3" s="7"/>
      <c r="C3" s="7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5"/>
    </row>
    <row r="4" s="1" customFormat="1" ht="16.5" spans="1:23">
      <c r="A4" s="7">
        <v>160</v>
      </c>
      <c r="B4" s="7">
        <v>70</v>
      </c>
      <c r="C4" s="7">
        <f>(A4^(0.725))*(B4^(0.425))*0.007184</f>
        <v>1.73188869796992</v>
      </c>
      <c r="W4" s="5"/>
    </row>
    <row r="5" s="1" customFormat="1" ht="16.5" spans="1:23">
      <c r="A5" s="8"/>
      <c r="B5" s="8"/>
      <c r="C5" s="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</row>
    <row r="6" s="2" customFormat="1" ht="23.5" spans="1:17">
      <c r="A6" s="2" t="s">
        <v>4</v>
      </c>
      <c r="D6" s="9"/>
      <c r="J6" s="38"/>
      <c r="K6" s="38"/>
      <c r="L6" s="38"/>
      <c r="M6" s="38"/>
      <c r="O6" s="38" t="s">
        <v>5</v>
      </c>
      <c r="P6" s="38"/>
      <c r="Q6" s="38"/>
    </row>
    <row r="7" s="1" customFormat="1" ht="13.75" spans="3:9">
      <c r="C7" s="5"/>
      <c r="D7" s="5"/>
      <c r="E7" s="5"/>
      <c r="F7" s="5"/>
      <c r="G7" s="5"/>
      <c r="H7" s="5"/>
      <c r="I7" s="5"/>
    </row>
    <row r="8" s="3" customFormat="1" ht="18.75" customHeight="1" spans="1:17">
      <c r="A8" s="10"/>
      <c r="B8" s="11" t="s">
        <v>6</v>
      </c>
      <c r="C8" s="11" t="s">
        <v>7</v>
      </c>
      <c r="D8" s="11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39" t="s">
        <v>13</v>
      </c>
      <c r="J8" s="39" t="s">
        <v>14</v>
      </c>
      <c r="K8" s="39" t="s">
        <v>15</v>
      </c>
      <c r="L8" s="39" t="s">
        <v>16</v>
      </c>
      <c r="M8" s="39" t="s">
        <v>17</v>
      </c>
      <c r="N8" s="39" t="s">
        <v>18</v>
      </c>
      <c r="O8" s="39" t="s">
        <v>19</v>
      </c>
      <c r="P8" s="39" t="s">
        <v>18</v>
      </c>
      <c r="Q8" s="49" t="s">
        <v>20</v>
      </c>
    </row>
    <row r="9" s="4" customFormat="1" ht="18.75" customHeight="1" spans="1:17">
      <c r="A9" s="13"/>
      <c r="B9" s="14"/>
      <c r="C9" s="14"/>
      <c r="D9" s="14"/>
      <c r="E9" s="15"/>
      <c r="F9" s="15"/>
      <c r="G9" s="15"/>
      <c r="H9" s="15"/>
      <c r="I9" s="40" t="s">
        <v>21</v>
      </c>
      <c r="J9" s="40" t="s">
        <v>21</v>
      </c>
      <c r="K9" s="40" t="s">
        <v>21</v>
      </c>
      <c r="L9" s="40" t="s">
        <v>21</v>
      </c>
      <c r="M9" s="40" t="s">
        <v>21</v>
      </c>
      <c r="N9" s="28"/>
      <c r="O9" s="40" t="s">
        <v>21</v>
      </c>
      <c r="P9" s="29"/>
      <c r="Q9" s="50" t="s">
        <v>21</v>
      </c>
    </row>
    <row r="10" s="1" customFormat="1" ht="33" spans="1:17">
      <c r="A10" s="16" t="s">
        <v>22</v>
      </c>
      <c r="B10" s="17" t="s">
        <v>23</v>
      </c>
      <c r="C10" s="17" t="s">
        <v>23</v>
      </c>
      <c r="D10" s="18" t="s">
        <v>24</v>
      </c>
      <c r="E10" s="17"/>
      <c r="F10" s="17"/>
      <c r="G10" s="17"/>
      <c r="H10" s="17"/>
      <c r="I10" s="41" t="s">
        <v>25</v>
      </c>
      <c r="J10" s="41" t="s">
        <v>25</v>
      </c>
      <c r="K10" s="41" t="s">
        <v>25</v>
      </c>
      <c r="L10" s="41" t="s">
        <v>25</v>
      </c>
      <c r="M10" s="41" t="s">
        <v>25</v>
      </c>
      <c r="N10" s="42"/>
      <c r="O10" s="42"/>
      <c r="P10" s="42"/>
      <c r="Q10" s="51"/>
    </row>
    <row r="11" s="1" customFormat="1" ht="115.5" spans="1:17">
      <c r="A11" s="19" t="s">
        <v>26</v>
      </c>
      <c r="B11" s="20" t="s">
        <v>27</v>
      </c>
      <c r="C11" s="21" t="s">
        <v>28</v>
      </c>
      <c r="D11" s="22" t="s">
        <v>29</v>
      </c>
      <c r="E11" s="17">
        <v>25</v>
      </c>
      <c r="F11" s="23">
        <v>1000</v>
      </c>
      <c r="G11" s="23">
        <v>1000</v>
      </c>
      <c r="H11" s="23">
        <f t="shared" ref="H11:H16" si="0">G11/E11</f>
        <v>40</v>
      </c>
      <c r="I11" s="43" t="s">
        <v>25</v>
      </c>
      <c r="J11" s="44"/>
      <c r="K11" s="44"/>
      <c r="L11" s="44"/>
      <c r="M11" s="44"/>
      <c r="N11" s="44"/>
      <c r="O11" s="43" t="s">
        <v>25</v>
      </c>
      <c r="P11" s="44"/>
      <c r="Q11" s="52" t="s">
        <v>25</v>
      </c>
    </row>
    <row r="12" s="1" customFormat="1" ht="39.75" customHeight="1" spans="1:17">
      <c r="A12" s="19" t="s">
        <v>30</v>
      </c>
      <c r="B12" s="24" t="s">
        <v>27</v>
      </c>
      <c r="C12" s="24" t="s">
        <v>31</v>
      </c>
      <c r="D12" s="25" t="s">
        <v>32</v>
      </c>
      <c r="E12" s="20"/>
      <c r="F12" s="17"/>
      <c r="G12" s="17"/>
      <c r="H12" s="17"/>
      <c r="I12" s="41" t="s">
        <v>25</v>
      </c>
      <c r="J12" s="41"/>
      <c r="K12" s="41"/>
      <c r="L12" s="41"/>
      <c r="M12" s="41"/>
      <c r="N12" s="42"/>
      <c r="O12" s="41" t="s">
        <v>25</v>
      </c>
      <c r="P12" s="42"/>
      <c r="Q12" s="53" t="s">
        <v>25</v>
      </c>
    </row>
    <row r="13" s="1" customFormat="1" ht="35.25" customHeight="1" spans="1:17">
      <c r="A13" s="16" t="s">
        <v>33</v>
      </c>
      <c r="B13" s="20" t="s">
        <v>27</v>
      </c>
      <c r="C13" s="20" t="s">
        <v>34</v>
      </c>
      <c r="D13" s="22" t="s">
        <v>35</v>
      </c>
      <c r="E13" s="20"/>
      <c r="F13" s="20"/>
      <c r="G13" s="20"/>
      <c r="H13" s="20"/>
      <c r="I13" s="43"/>
      <c r="J13" s="43" t="s">
        <v>25</v>
      </c>
      <c r="K13" s="43"/>
      <c r="L13" s="43"/>
      <c r="M13" s="43"/>
      <c r="N13" s="44"/>
      <c r="O13" s="45"/>
      <c r="P13" s="45"/>
      <c r="Q13" s="54"/>
    </row>
    <row r="14" s="1" customFormat="1" ht="49.5" spans="1:17">
      <c r="A14" s="19" t="s">
        <v>36</v>
      </c>
      <c r="B14" s="17" t="s">
        <v>27</v>
      </c>
      <c r="C14" s="17" t="s">
        <v>34</v>
      </c>
      <c r="D14" s="18" t="s">
        <v>37</v>
      </c>
      <c r="E14" s="17">
        <v>2</v>
      </c>
      <c r="F14" s="17">
        <f>50*C4</f>
        <v>86.5944348984959</v>
      </c>
      <c r="G14" s="17">
        <v>86</v>
      </c>
      <c r="H14" s="17">
        <f t="shared" si="0"/>
        <v>43</v>
      </c>
      <c r="I14" s="41"/>
      <c r="J14" s="41" t="s">
        <v>25</v>
      </c>
      <c r="K14" s="41"/>
      <c r="L14" s="41"/>
      <c r="M14" s="41"/>
      <c r="N14" s="42"/>
      <c r="O14" s="42"/>
      <c r="P14" s="42"/>
      <c r="Q14" s="51"/>
    </row>
    <row r="15" s="1" customFormat="1" ht="49.5" spans="1:17">
      <c r="A15" s="19" t="s">
        <v>38</v>
      </c>
      <c r="B15" s="17" t="s">
        <v>27</v>
      </c>
      <c r="C15" s="17" t="s">
        <v>39</v>
      </c>
      <c r="D15" s="18" t="s">
        <v>40</v>
      </c>
      <c r="E15" s="17">
        <v>0.1</v>
      </c>
      <c r="F15" s="17">
        <f>MIN(1.4*C4,2)</f>
        <v>2</v>
      </c>
      <c r="G15" s="17">
        <v>2</v>
      </c>
      <c r="H15" s="17">
        <f t="shared" si="0"/>
        <v>20</v>
      </c>
      <c r="I15" s="41"/>
      <c r="J15" s="41" t="s">
        <v>25</v>
      </c>
      <c r="K15" s="41"/>
      <c r="L15" s="41"/>
      <c r="M15" s="41"/>
      <c r="N15" s="42"/>
      <c r="O15" s="42"/>
      <c r="P15" s="42"/>
      <c r="Q15" s="51"/>
    </row>
    <row r="16" s="1" customFormat="1" ht="34.5" customHeight="1" spans="1:17">
      <c r="A16" s="19" t="s">
        <v>41</v>
      </c>
      <c r="B16" s="17" t="s">
        <v>27</v>
      </c>
      <c r="C16" s="17" t="s">
        <v>42</v>
      </c>
      <c r="D16" s="18" t="s">
        <v>43</v>
      </c>
      <c r="E16" s="17">
        <v>20</v>
      </c>
      <c r="F16" s="17">
        <f>750*C4</f>
        <v>1298.91652347744</v>
      </c>
      <c r="G16" s="17">
        <v>1200</v>
      </c>
      <c r="H16" s="17">
        <f t="shared" si="0"/>
        <v>60</v>
      </c>
      <c r="I16" s="41"/>
      <c r="J16" s="41" t="s">
        <v>25</v>
      </c>
      <c r="K16" s="41"/>
      <c r="L16" s="41"/>
      <c r="M16" s="41"/>
      <c r="N16" s="42"/>
      <c r="O16" s="42"/>
      <c r="P16" s="42"/>
      <c r="Q16" s="51"/>
    </row>
    <row r="17" s="1" customFormat="1" ht="33.75" customHeight="1" spans="1:19">
      <c r="A17" s="26" t="s">
        <v>44</v>
      </c>
      <c r="B17" s="14" t="s">
        <v>27</v>
      </c>
      <c r="C17" s="14" t="s">
        <v>45</v>
      </c>
      <c r="D17" s="27" t="s">
        <v>32</v>
      </c>
      <c r="E17" s="28"/>
      <c r="F17" s="29"/>
      <c r="G17" s="29"/>
      <c r="H17" s="29"/>
      <c r="I17" s="46"/>
      <c r="J17" s="46" t="s">
        <v>25</v>
      </c>
      <c r="K17" s="46"/>
      <c r="L17" s="46"/>
      <c r="M17" s="46"/>
      <c r="N17" s="47"/>
      <c r="O17" s="47"/>
      <c r="P17" s="47"/>
      <c r="Q17" s="55"/>
      <c r="R17" s="56"/>
      <c r="S17" s="56"/>
    </row>
    <row r="18" s="1" customFormat="1" ht="16.5" spans="1:17">
      <c r="A18" s="30" t="s">
        <v>46</v>
      </c>
      <c r="B18" s="31"/>
      <c r="C18" s="31"/>
      <c r="D18" s="32"/>
      <c r="E18" s="32"/>
      <c r="F18" s="32"/>
      <c r="G18" s="32"/>
      <c r="H18" s="32"/>
      <c r="I18" s="32"/>
      <c r="J18" s="1"/>
      <c r="K18" s="1"/>
      <c r="L18" s="1"/>
      <c r="M18" s="1"/>
      <c r="N18" s="48"/>
      <c r="O18" s="48"/>
      <c r="P18" s="48"/>
      <c r="Q18" s="56" t="s">
        <v>47</v>
      </c>
    </row>
    <row r="19" s="1" customFormat="1" ht="16.5" spans="1:13">
      <c r="A19" s="30"/>
      <c r="B19" s="30"/>
      <c r="C19" s="30"/>
      <c r="D19" s="31"/>
      <c r="E19" s="30"/>
      <c r="F19" s="30"/>
      <c r="G19" s="30"/>
      <c r="H19" s="30"/>
      <c r="I19" s="30"/>
      <c r="J19" s="30"/>
      <c r="K19" s="30"/>
      <c r="L19" s="30"/>
      <c r="M19" s="30"/>
    </row>
    <row r="20" s="1" customFormat="1" spans="3:9">
      <c r="C20" s="5"/>
      <c r="D20" s="5"/>
      <c r="E20" s="5"/>
      <c r="F20" s="5"/>
      <c r="G20" s="5"/>
      <c r="H20" s="5"/>
      <c r="I20" s="5"/>
    </row>
    <row r="21" ht="28" spans="1:3">
      <c r="A21" s="33" t="s">
        <v>48</v>
      </c>
      <c r="B21" s="34"/>
      <c r="C21" s="30"/>
    </row>
    <row r="22" ht="21" spans="1:2">
      <c r="A22" s="35" t="s">
        <v>49</v>
      </c>
      <c r="B22" s="30"/>
    </row>
    <row r="23" ht="21" spans="1:1">
      <c r="A23" s="36" t="s">
        <v>50</v>
      </c>
    </row>
    <row r="24" ht="21" spans="1:1">
      <c r="A24" s="36" t="s">
        <v>51</v>
      </c>
    </row>
    <row r="25" ht="16.5" spans="1:1">
      <c r="A25" s="37"/>
    </row>
  </sheetData>
  <protectedRanges>
    <protectedRange sqref="E13:H13 I9:M9" name="範囲1" securityDescriptor=""/>
    <protectedRange sqref="B18 E19:H19" name="範囲1_4" securityDescriptor=""/>
    <protectedRange sqref="E10:H10 E17:H17 E12:H12 F14:H16" name="範囲1_11" securityDescriptor=""/>
  </protectedRanges>
  <mergeCells count="12">
    <mergeCell ref="O6:Q6"/>
    <mergeCell ref="A2:A3"/>
    <mergeCell ref="A8:A9"/>
    <mergeCell ref="B2:B3"/>
    <mergeCell ref="B8:B9"/>
    <mergeCell ref="C8:C9"/>
    <mergeCell ref="D8:D9"/>
    <mergeCell ref="E8:E9"/>
    <mergeCell ref="F8:F9"/>
    <mergeCell ref="G8:G9"/>
    <mergeCell ref="H8:H9"/>
    <mergeCell ref="P8:P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2021-10-14T15:23:15Z</dcterms:created>
  <dcterms:modified xsi:type="dcterms:W3CDTF">2021-10-14T15:25:26Z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